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4740" activeTab="0"/>
  </bookViews>
  <sheets>
    <sheet name="Budget Planner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<sst xmlns="http://schemas.openxmlformats.org/spreadsheetml/2006/main" count="38" uniqueCount="36">
  <si>
    <t>Misc</t>
  </si>
  <si>
    <t>Water</t>
  </si>
  <si>
    <t>Breakfast, coffees</t>
  </si>
  <si>
    <t>total</t>
  </si>
  <si>
    <t>Albergue / Night</t>
  </si>
  <si>
    <t>Lunch M del D</t>
  </si>
  <si>
    <t>Dinner a la Carte</t>
  </si>
  <si>
    <t>Dinner Pilgrim</t>
  </si>
  <si>
    <t xml:space="preserve">Camino Budget Estimate </t>
  </si>
  <si>
    <t>Camino</t>
  </si>
  <si>
    <t># of People</t>
  </si>
  <si>
    <t>Estimated Camino Days</t>
  </si>
  <si>
    <t>VdlP</t>
  </si>
  <si>
    <t>Toiletries Meds</t>
  </si>
  <si>
    <t>% of Total</t>
  </si>
  <si>
    <t>Unit Cost List</t>
  </si>
  <si>
    <t>e/day</t>
  </si>
  <si>
    <t>Camino Budget</t>
  </si>
  <si>
    <t>Toiletries, Meds, Physio</t>
  </si>
  <si>
    <t>My Exchange Rate to Euro</t>
  </si>
  <si>
    <t>Hotel or CR / Night</t>
  </si>
  <si>
    <t>Misc (phone data, etc)</t>
  </si>
  <si>
    <t>Churches</t>
  </si>
  <si>
    <t>Pilgrim Dinner %</t>
  </si>
  <si>
    <t>Simple Lunch %</t>
  </si>
  <si>
    <t>Albergue Accdn %</t>
  </si>
  <si>
    <t>Simple Lunch or DIY</t>
  </si>
  <si>
    <t>Euro</t>
  </si>
  <si>
    <t>My Currency</t>
  </si>
  <si>
    <t>Total/Day (My &amp; Euro)</t>
  </si>
  <si>
    <t>Total/Week (My &amp; Euro)</t>
  </si>
  <si>
    <t>Notes:</t>
  </si>
  <si>
    <t xml:space="preserve">1. Only 2 dinner or lunch options are provided.  So for example, if you select 75% Pilgrim Dinners, it is assumed the others are a la Carte.  So a DIY snack dinner will save costs 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</si>
  <si>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 Only 'on-Camino' costs are included, not travel to and from Camino.   This version works for 1 or 2 people only and assumes they share private rooms. </t>
    </r>
    <r>
      <rPr>
        <u val="single"/>
        <sz val="11"/>
        <color indexed="8"/>
        <rFont val="Calibri"/>
        <family val="2"/>
      </rPr>
      <t>Only enter figures in the shaded cells, the others are formulae</t>
    </r>
  </si>
  <si>
    <t>Total Camino (My &amp; Euro)</t>
  </si>
  <si>
    <t>2. Same with accommodation, only 2 options.  So pick a rough average for the grade of CR/Hotels and Albergues that you expect to use.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</si>
</sst>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[$€-2]\ #,##0"/>
    <numFmt numFmtId="170" formatCode="[$$-C09]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00000"/>
    <numFmt numFmtId="177" formatCode="0.00000"/>
    <numFmt numFmtId="178" formatCode="0.0000"/>
    <numFmt numFmtId="179" formatCode="[$-C09]dddd\,\ d\ mmmm\ yyyy"/>
    <numFmt numFmtId="180" formatCode="[$-C09]dd\-mmm\-yy;@"/>
    <numFmt numFmtId="181" formatCode="[$€-2]\ #,##0.00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[$-409]h:mm:ss\ AM/PM"/>
    <numFmt numFmtId="185" formatCode="[$-F800]dddd\,\ mmmm\ dd\,\ yyyy"/>
    <numFmt numFmtId="186" formatCode="[$-C09]ddd\,\ d\ mmmm\ yyyy"/>
    <numFmt numFmtId="187" formatCode="#,##0.00\ [$€-403]"/>
    <numFmt numFmtId="188" formatCode="#,##0.0\ [$€-403]"/>
    <numFmt numFmtId="189" formatCode="#,##0\ [$€-403]"/>
    <numFmt numFmtId="190" formatCode="[$$-C09]#,##0.00"/>
    <numFmt numFmtId="191" formatCode="[$$-C09]#,##0.0"/>
    <numFmt numFmtId="192" formatCode="[$-C09]ddd\,\ d\ mmmm"/>
    <numFmt numFmtId="193" formatCode="_-[$€-2]\ * #,##0.00_-;\-[$€-2]\ * #,##0.00_-;_-[$€-2]\ * &quot;-&quot;??_-;_-@_-"/>
    <numFmt numFmtId="194" formatCode="_-[$€-2]\ * #,##0.0_-;\-[$€-2]\ * #,##0.0_-;_-[$€-2]\ * &quot;-&quot;??_-;_-@_-"/>
    <numFmt numFmtId="195" formatCode="_-[$€-2]\ * #,##0_-;\-[$€-2]\ * #,##0_-;_-[$€-2]\ * &quot;-&quot;??_-;_-@_-"/>
    <numFmt numFmtId="196" formatCode="d/mm/yyyy;@"/>
    <numFmt numFmtId="197" formatCode="[$-C09]dd\-mmmm\-yyyy;@"/>
    <numFmt numFmtId="198" formatCode="#,##0.0"/>
    <numFmt numFmtId="199" formatCode="[$-F400]h:mm:ss\ AM/PM"/>
    <numFmt numFmtId="200" formatCode="[$€-2]\ #,##0.0"/>
    <numFmt numFmtId="201" formatCode="h:mm:ss;@"/>
    <numFmt numFmtId="202" formatCode="[$-409]h:mm:ss\ AM/PM;@"/>
    <numFmt numFmtId="203" formatCode="h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/>
    </xf>
    <xf numFmtId="189" fontId="39" fillId="0" borderId="0" xfId="0" applyNumberFormat="1" applyFont="1" applyAlignment="1">
      <alignment/>
    </xf>
    <xf numFmtId="0" fontId="42" fillId="0" borderId="0" xfId="0" applyFont="1" applyAlignment="1">
      <alignment/>
    </xf>
    <xf numFmtId="187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9" fontId="0" fillId="0" borderId="13" xfId="59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4" xfId="0" applyNumberFormat="1" applyBorder="1" applyAlignment="1">
      <alignment/>
    </xf>
    <xf numFmtId="189" fontId="39" fillId="0" borderId="14" xfId="0" applyNumberFormat="1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4" xfId="0" applyBorder="1" applyAlignment="1">
      <alignment vertical="top"/>
    </xf>
    <xf numFmtId="0" fontId="39" fillId="0" borderId="10" xfId="0" applyFont="1" applyBorder="1" applyAlignment="1">
      <alignment vertical="top"/>
    </xf>
    <xf numFmtId="0" fontId="39" fillId="0" borderId="11" xfId="0" applyFont="1" applyBorder="1" applyAlignment="1">
      <alignment horizontal="center"/>
    </xf>
    <xf numFmtId="198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1" fillId="0" borderId="10" xfId="0" applyFont="1" applyBorder="1" applyAlignment="1">
      <alignment vertical="top"/>
    </xf>
    <xf numFmtId="9" fontId="0" fillId="33" borderId="0" xfId="59" applyFont="1" applyFill="1" applyBorder="1" applyAlignment="1">
      <alignment/>
    </xf>
    <xf numFmtId="169" fontId="0" fillId="33" borderId="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 quotePrefix="1">
      <alignment horizontal="center" vertical="top"/>
    </xf>
    <xf numFmtId="0" fontId="41" fillId="0" borderId="14" xfId="0" applyFont="1" applyBorder="1" applyAlignment="1">
      <alignment horizontal="center" vertical="top"/>
    </xf>
    <xf numFmtId="0" fontId="39" fillId="0" borderId="10" xfId="0" applyFont="1" applyFill="1" applyBorder="1" applyAlignment="1">
      <alignment/>
    </xf>
    <xf numFmtId="189" fontId="0" fillId="0" borderId="14" xfId="0" applyNumberFormat="1" applyBorder="1" applyAlignment="1">
      <alignment/>
    </xf>
    <xf numFmtId="0" fontId="0" fillId="0" borderId="16" xfId="0" applyFill="1" applyBorder="1" applyAlignment="1" quotePrefix="1">
      <alignment horizontal="left" vertical="top" wrapText="1"/>
    </xf>
    <xf numFmtId="0" fontId="0" fillId="0" borderId="17" xfId="0" applyFill="1" applyBorder="1" applyAlignment="1" quotePrefix="1">
      <alignment horizontal="left" vertical="top" wrapText="1"/>
    </xf>
    <xf numFmtId="0" fontId="0" fillId="0" borderId="15" xfId="0" applyFill="1" applyBorder="1" applyAlignment="1" quotePrefix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Fill="1" applyBorder="1" applyAlignment="1" quotePrefix="1">
      <alignment horizontal="left" vertical="top" wrapText="1"/>
    </xf>
    <xf numFmtId="0" fontId="0" fillId="0" borderId="0" xfId="0" applyFill="1" applyBorder="1" applyAlignment="1" quotePrefix="1">
      <alignment horizontal="left" vertical="top" wrapText="1"/>
    </xf>
    <xf numFmtId="0" fontId="0" fillId="0" borderId="13" xfId="0" applyFill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J22"/>
  <sheetViews>
    <sheetView showGridLines="0" tabSelected="1" zoomScalePageLayoutView="0" workbookViewId="0" topLeftCell="A2">
      <selection activeCell="D6" sqref="D6"/>
    </sheetView>
  </sheetViews>
  <sheetFormatPr defaultColWidth="9.140625" defaultRowHeight="15"/>
  <cols>
    <col min="1" max="1" width="1.8515625" style="0" customWidth="1"/>
    <col min="2" max="2" width="22.28125" style="0" customWidth="1"/>
    <col min="3" max="3" width="7.28125" style="0" customWidth="1"/>
    <col min="4" max="4" width="9.8515625" style="0" customWidth="1"/>
    <col min="5" max="5" width="1.8515625" style="0" customWidth="1"/>
    <col min="6" max="6" width="17.28125" style="0" bestFit="1" customWidth="1"/>
    <col min="7" max="7" width="5.8515625" style="0" customWidth="1"/>
    <col min="8" max="8" width="9.28125" style="0" bestFit="1" customWidth="1"/>
    <col min="9" max="9" width="10.7109375" style="0" customWidth="1"/>
    <col min="11" max="11" width="1.7109375" style="0" customWidth="1"/>
  </cols>
  <sheetData>
    <row r="2" ht="15.75">
      <c r="B2" s="8" t="s">
        <v>8</v>
      </c>
    </row>
    <row r="3" spans="2:10" ht="14.25" customHeight="1">
      <c r="B3" s="37" t="s">
        <v>9</v>
      </c>
      <c r="C3" s="38"/>
      <c r="D3" s="18" t="s">
        <v>12</v>
      </c>
      <c r="F3" s="39" t="s">
        <v>33</v>
      </c>
      <c r="G3" s="40"/>
      <c r="H3" s="40"/>
      <c r="I3" s="40"/>
      <c r="J3" s="41"/>
    </row>
    <row r="4" spans="2:10" ht="14.25">
      <c r="B4" s="48" t="s">
        <v>10</v>
      </c>
      <c r="C4" s="49"/>
      <c r="D4" s="25">
        <v>1</v>
      </c>
      <c r="F4" s="42"/>
      <c r="G4" s="43"/>
      <c r="H4" s="43"/>
      <c r="I4" s="43"/>
      <c r="J4" s="44"/>
    </row>
    <row r="5" spans="2:10" ht="14.25">
      <c r="B5" s="48" t="s">
        <v>11</v>
      </c>
      <c r="C5" s="49"/>
      <c r="D5" s="26">
        <v>56</v>
      </c>
      <c r="F5" s="42"/>
      <c r="G5" s="43"/>
      <c r="H5" s="43"/>
      <c r="I5" s="43"/>
      <c r="J5" s="44"/>
    </row>
    <row r="6" spans="2:10" ht="14.25">
      <c r="B6" s="50" t="s">
        <v>19</v>
      </c>
      <c r="C6" s="51"/>
      <c r="D6" s="27">
        <v>1.6</v>
      </c>
      <c r="F6" s="45"/>
      <c r="G6" s="46"/>
      <c r="H6" s="46"/>
      <c r="I6" s="46"/>
      <c r="J6" s="47"/>
    </row>
    <row r="7" spans="6:9" ht="7.5" customHeight="1">
      <c r="F7" s="6"/>
      <c r="I7" s="7"/>
    </row>
    <row r="8" spans="2:10" ht="28.5">
      <c r="B8" s="17" t="s">
        <v>15</v>
      </c>
      <c r="C8" s="29" t="s">
        <v>27</v>
      </c>
      <c r="D8" s="28" t="s">
        <v>28</v>
      </c>
      <c r="F8" s="22" t="s">
        <v>17</v>
      </c>
      <c r="G8" s="16"/>
      <c r="H8" s="30" t="s">
        <v>16</v>
      </c>
      <c r="I8" s="31" t="s">
        <v>3</v>
      </c>
      <c r="J8" s="28" t="s">
        <v>14</v>
      </c>
    </row>
    <row r="9" spans="2:10" ht="14.25">
      <c r="B9" s="3" t="s">
        <v>20</v>
      </c>
      <c r="C9" s="24">
        <v>35</v>
      </c>
      <c r="D9" s="19">
        <f aca="true" t="shared" si="0" ref="D9:D19">C9*$D$6</f>
        <v>56</v>
      </c>
      <c r="F9" s="3" t="s">
        <v>25</v>
      </c>
      <c r="G9" s="23">
        <v>0.75</v>
      </c>
      <c r="H9" s="9">
        <f aca="true" t="shared" si="1" ref="H9:H16">I9/$D$5</f>
        <v>17.75</v>
      </c>
      <c r="I9" s="10">
        <f>(((G9*$D$5)*(C10))*D4)+(((1-G9)*$D$5)*(C9))</f>
        <v>994</v>
      </c>
      <c r="J9" s="11">
        <f aca="true" t="shared" si="2" ref="J9:J17">I9/$I$17</f>
        <v>0.37566137566137564</v>
      </c>
    </row>
    <row r="10" spans="2:10" ht="14.25">
      <c r="B10" s="3" t="s">
        <v>4</v>
      </c>
      <c r="C10" s="24">
        <v>12</v>
      </c>
      <c r="D10" s="19">
        <f t="shared" si="0"/>
        <v>19.200000000000003</v>
      </c>
      <c r="F10" s="3" t="s">
        <v>23</v>
      </c>
      <c r="G10" s="23">
        <v>0.75</v>
      </c>
      <c r="H10" s="9">
        <f t="shared" si="1"/>
        <v>13.25</v>
      </c>
      <c r="I10" s="10">
        <f>(((G10*$D$5)*(C12))+(((1-G10)*$D$5)*(C11)))*$D$4</f>
        <v>742</v>
      </c>
      <c r="J10" s="11">
        <f t="shared" si="2"/>
        <v>0.2804232804232804</v>
      </c>
    </row>
    <row r="11" spans="2:10" ht="14.25">
      <c r="B11" s="3" t="s">
        <v>6</v>
      </c>
      <c r="C11" s="24">
        <v>20</v>
      </c>
      <c r="D11" s="19">
        <f t="shared" si="0"/>
        <v>32</v>
      </c>
      <c r="F11" s="3" t="s">
        <v>24</v>
      </c>
      <c r="G11" s="23">
        <v>0.75</v>
      </c>
      <c r="H11" s="9">
        <f t="shared" si="1"/>
        <v>5.25</v>
      </c>
      <c r="I11" s="10">
        <f>(((G11*$D$5)*(C14))+(((1-G11)*$D$5)*(C13)))*D4</f>
        <v>294</v>
      </c>
      <c r="J11" s="11">
        <f t="shared" si="2"/>
        <v>0.1111111111111111</v>
      </c>
    </row>
    <row r="12" spans="2:10" ht="14.25">
      <c r="B12" s="3" t="s">
        <v>7</v>
      </c>
      <c r="C12" s="24">
        <v>11</v>
      </c>
      <c r="D12" s="19">
        <f t="shared" si="0"/>
        <v>17.6</v>
      </c>
      <c r="F12" s="3" t="s">
        <v>2</v>
      </c>
      <c r="G12" s="12"/>
      <c r="H12" s="10">
        <f t="shared" si="1"/>
        <v>3</v>
      </c>
      <c r="I12" s="10">
        <f>(C15*$D$5)*$D$4</f>
        <v>168</v>
      </c>
      <c r="J12" s="11">
        <f t="shared" si="2"/>
        <v>0.06349206349206349</v>
      </c>
    </row>
    <row r="13" spans="2:10" ht="14.25">
      <c r="B13" s="3" t="s">
        <v>5</v>
      </c>
      <c r="C13" s="24">
        <v>12</v>
      </c>
      <c r="D13" s="19">
        <f t="shared" si="0"/>
        <v>19.200000000000003</v>
      </c>
      <c r="F13" s="3" t="s">
        <v>1</v>
      </c>
      <c r="G13" s="12"/>
      <c r="H13" s="10">
        <f t="shared" si="1"/>
        <v>1</v>
      </c>
      <c r="I13" s="10">
        <f>(C16*$D$5)*$D$4</f>
        <v>56</v>
      </c>
      <c r="J13" s="11">
        <f t="shared" si="2"/>
        <v>0.021164021164021163</v>
      </c>
    </row>
    <row r="14" spans="2:10" ht="14.25">
      <c r="B14" s="3" t="s">
        <v>26</v>
      </c>
      <c r="C14" s="24">
        <v>3</v>
      </c>
      <c r="D14" s="19">
        <f t="shared" si="0"/>
        <v>4.800000000000001</v>
      </c>
      <c r="F14" s="3" t="s">
        <v>13</v>
      </c>
      <c r="G14" s="12"/>
      <c r="H14" s="10">
        <f t="shared" si="1"/>
        <v>3</v>
      </c>
      <c r="I14" s="10">
        <f>(C17*$D$5)*$D$4</f>
        <v>168</v>
      </c>
      <c r="J14" s="11">
        <f t="shared" si="2"/>
        <v>0.06349206349206349</v>
      </c>
    </row>
    <row r="15" spans="2:10" ht="14.25">
      <c r="B15" s="3" t="s">
        <v>2</v>
      </c>
      <c r="C15" s="24">
        <v>3</v>
      </c>
      <c r="D15" s="19">
        <f t="shared" si="0"/>
        <v>4.800000000000001</v>
      </c>
      <c r="F15" s="3" t="str">
        <f>B18</f>
        <v>Churches</v>
      </c>
      <c r="G15" s="12"/>
      <c r="H15" s="10">
        <f t="shared" si="1"/>
        <v>1</v>
      </c>
      <c r="I15" s="10">
        <f>(C18*$D$5)*$D$4</f>
        <v>56</v>
      </c>
      <c r="J15" s="11">
        <f t="shared" si="2"/>
        <v>0.021164021164021163</v>
      </c>
    </row>
    <row r="16" spans="2:10" ht="14.25">
      <c r="B16" s="3" t="s">
        <v>1</v>
      </c>
      <c r="C16" s="24">
        <v>1</v>
      </c>
      <c r="D16" s="19">
        <f t="shared" si="0"/>
        <v>1.6</v>
      </c>
      <c r="F16" s="3" t="s">
        <v>0</v>
      </c>
      <c r="G16" s="12"/>
      <c r="H16" s="10">
        <f t="shared" si="1"/>
        <v>3</v>
      </c>
      <c r="I16" s="10">
        <f>(C19*$D$5)*$D$4</f>
        <v>168</v>
      </c>
      <c r="J16" s="11">
        <f t="shared" si="2"/>
        <v>0.06349206349206349</v>
      </c>
    </row>
    <row r="17" spans="2:10" ht="14.25">
      <c r="B17" s="3" t="s">
        <v>18</v>
      </c>
      <c r="C17" s="24">
        <v>3</v>
      </c>
      <c r="D17" s="19">
        <f t="shared" si="0"/>
        <v>4.800000000000001</v>
      </c>
      <c r="F17" s="1" t="s">
        <v>34</v>
      </c>
      <c r="G17" s="13"/>
      <c r="H17" s="20">
        <f>I17*$D$6</f>
        <v>4233.6</v>
      </c>
      <c r="I17" s="14">
        <f>SUM(I9:I16)</f>
        <v>2646</v>
      </c>
      <c r="J17" s="15">
        <f t="shared" si="2"/>
        <v>1</v>
      </c>
    </row>
    <row r="18" spans="2:10" ht="14.25">
      <c r="B18" s="3" t="s">
        <v>22</v>
      </c>
      <c r="C18" s="24">
        <v>1</v>
      </c>
      <c r="D18" s="19">
        <f t="shared" si="0"/>
        <v>1.6</v>
      </c>
      <c r="F18" s="3" t="s">
        <v>29</v>
      </c>
      <c r="G18" s="12"/>
      <c r="H18" s="21">
        <f>I18*$D$6</f>
        <v>75.60000000000001</v>
      </c>
      <c r="I18" s="9">
        <f>I17/D5</f>
        <v>47.25</v>
      </c>
      <c r="J18" s="4"/>
    </row>
    <row r="19" spans="2:10" ht="14.25">
      <c r="B19" s="3" t="s">
        <v>21</v>
      </c>
      <c r="C19" s="24">
        <v>3</v>
      </c>
      <c r="D19" s="19">
        <f t="shared" si="0"/>
        <v>4.800000000000001</v>
      </c>
      <c r="F19" s="3" t="s">
        <v>30</v>
      </c>
      <c r="G19" s="12"/>
      <c r="H19" s="21">
        <f>I19*$D$6</f>
        <v>529.2</v>
      </c>
      <c r="I19" s="9">
        <f>I18*7</f>
        <v>330.75</v>
      </c>
      <c r="J19" s="4"/>
    </row>
    <row r="20" spans="2:10" ht="14.25">
      <c r="B20" s="32" t="s">
        <v>31</v>
      </c>
      <c r="C20" s="5"/>
      <c r="D20" s="5"/>
      <c r="E20" s="5"/>
      <c r="F20" s="5"/>
      <c r="G20" s="13"/>
      <c r="H20" s="5"/>
      <c r="I20" s="33"/>
      <c r="J20" s="2"/>
    </row>
    <row r="21" spans="2:10" ht="30" customHeight="1">
      <c r="B21" s="52" t="s">
        <v>32</v>
      </c>
      <c r="C21" s="53"/>
      <c r="D21" s="53"/>
      <c r="E21" s="53"/>
      <c r="F21" s="53"/>
      <c r="G21" s="53"/>
      <c r="H21" s="53"/>
      <c r="I21" s="53"/>
      <c r="J21" s="54"/>
    </row>
    <row r="22" spans="2:10" ht="28.5" customHeight="1">
      <c r="B22" s="34" t="s">
        <v>35</v>
      </c>
      <c r="C22" s="35"/>
      <c r="D22" s="35"/>
      <c r="E22" s="35"/>
      <c r="F22" s="35"/>
      <c r="G22" s="35"/>
      <c r="H22" s="35"/>
      <c r="I22" s="35"/>
      <c r="J22" s="36"/>
    </row>
  </sheetData>
  <sheetProtection/>
  <mergeCells count="7">
    <mergeCell ref="B22:J22"/>
    <mergeCell ref="B3:C3"/>
    <mergeCell ref="F3:J6"/>
    <mergeCell ref="B4:C4"/>
    <mergeCell ref="B5:C5"/>
    <mergeCell ref="B6:C6"/>
    <mergeCell ref="B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O'Byrne</dc:creator>
  <cp:keywords/>
  <dc:description/>
  <cp:lastModifiedBy>Rob O'Byrne</cp:lastModifiedBy>
  <cp:lastPrinted>2018-04-15T00:54:10Z</cp:lastPrinted>
  <dcterms:created xsi:type="dcterms:W3CDTF">2013-10-26T00:16:39Z</dcterms:created>
  <dcterms:modified xsi:type="dcterms:W3CDTF">2019-06-30T06:57:54Z</dcterms:modified>
  <cp:category/>
  <cp:version/>
  <cp:contentType/>
  <cp:contentStatus/>
</cp:coreProperties>
</file>